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te" sheetId="1" state="visible" r:id="rId1"/>
    <sheet name="Barè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dd/mm/yyyy"/>
  </numFmts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4F1EB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164" fontId="1" fillId="0" borderId="0" pivotButton="0" quotePrefix="0" xfId="0"/>
    <xf numFmtId="0" fontId="1" fillId="2" borderId="1" applyAlignment="1" pivotButton="0" quotePrefix="0" xfId="0">
      <alignment vertical="top" wrapText="1"/>
    </xf>
    <xf numFmtId="165" fontId="0" fillId="0" borderId="1" pivotButton="0" quotePrefix="0" xfId="0"/>
    <xf numFmtId="0" fontId="0" fillId="0" borderId="1" pivotButton="0" quotePrefix="0" xfId="0"/>
    <xf numFmtId="4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44" customWidth="1" min="1" max="1"/>
    <col width="30" customWidth="1" min="2" max="2"/>
    <col width="22" customWidth="1" min="3" max="3"/>
    <col width="22" customWidth="1" min="4" max="4"/>
    <col width="12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Note de frais kilométrique 2026</t>
        </is>
      </c>
    </row>
    <row r="2">
      <c r="A2" s="2" t="inlineStr">
        <is>
          <t>Nom et prénom</t>
        </is>
      </c>
      <c r="D2" t="inlineStr">
        <is>
          <t>Taux 1</t>
        </is>
      </c>
      <c r="E2">
        <f>INDEX('Barème'!$B$2:$B$6,MATCH($B$3,'Barème'!$A$2:$A$6,0))</f>
        <v/>
      </c>
    </row>
    <row r="3">
      <c r="A3" s="2" t="inlineStr">
        <is>
          <t>Puissance fiscale (3, 4, 5, 6 ou 7 CV et plus)</t>
        </is>
      </c>
      <c r="B3" t="n">
        <v>5</v>
      </c>
      <c r="D3" t="inlineStr">
        <is>
          <t>Taux 2</t>
        </is>
      </c>
      <c r="E3">
        <f>INDEX('Barème'!$C$2:$C$6,MATCH($B$3,'Barème'!$A$2:$A$6,0))</f>
        <v/>
      </c>
    </row>
    <row r="4">
      <c r="A4" s="2" t="inlineStr">
        <is>
          <t>Voiture 100 % électrique ?</t>
        </is>
      </c>
      <c r="B4" t="inlineStr">
        <is>
          <t>Non</t>
        </is>
      </c>
      <c r="D4" t="inlineStr">
        <is>
          <t>Constante</t>
        </is>
      </c>
      <c r="E4">
        <f>INDEX('Barème'!$D$2:$D$6,MATCH($B$3,'Barème'!$A$2:$A$6,0))</f>
        <v/>
      </c>
    </row>
    <row r="5">
      <c r="A5" s="2" t="inlineStr">
        <is>
          <t>Année</t>
        </is>
      </c>
      <c r="B5" t="n">
        <v>2026</v>
      </c>
      <c r="D5" t="inlineStr">
        <is>
          <t>Taux 3</t>
        </is>
      </c>
      <c r="E5">
        <f>INDEX('Barème'!$E$2:$E$6,MATCH($B$3,'Barème'!$A$2:$A$6,0))</f>
        <v/>
      </c>
    </row>
    <row r="6">
      <c r="A6" s="2" t="inlineStr">
        <is>
          <t>Kilomètres déjà parcourus cette année avant la première ligne</t>
        </is>
      </c>
      <c r="B6" t="n">
        <v>0</v>
      </c>
      <c r="D6" t="inlineStr">
        <is>
          <t>Coefficient électrique</t>
        </is>
      </c>
      <c r="E6">
        <f>IF($B$4="Oui",1.2,1)</f>
        <v/>
      </c>
    </row>
    <row r="7">
      <c r="G7" s="2" t="inlineStr">
        <is>
          <t>Total des indemnités</t>
        </is>
      </c>
      <c r="H7" s="3">
        <f>SUM(H9:H58)</f>
        <v/>
      </c>
    </row>
    <row r="8">
      <c r="A8" s="4" t="inlineStr">
        <is>
          <t>Date</t>
        </is>
      </c>
      <c r="B8" s="4" t="inlineStr">
        <is>
          <t>Motif professionnel</t>
        </is>
      </c>
      <c r="C8" s="4" t="inlineStr">
        <is>
          <t>Départ</t>
        </is>
      </c>
      <c r="D8" s="4" t="inlineStr">
        <is>
          <t>Arrivée</t>
        </is>
      </c>
      <c r="E8" s="4" t="inlineStr">
        <is>
          <t>Kilomètres</t>
        </is>
      </c>
      <c r="F8" s="4" t="inlineStr">
        <is>
          <t>Cumul avant (km)</t>
        </is>
      </c>
      <c r="G8" s="4" t="inlineStr">
        <is>
          <t>Cumul après (km)</t>
        </is>
      </c>
      <c r="H8" s="4" t="inlineStr">
        <is>
          <t>Indemnité (€)</t>
        </is>
      </c>
    </row>
    <row r="9">
      <c r="A9" s="5" t="n"/>
      <c r="B9" s="6" t="n"/>
      <c r="C9" s="6" t="n"/>
      <c r="D9" s="6" t="n"/>
      <c r="E9" s="7" t="n"/>
      <c r="F9" s="7">
        <f>$B$6</f>
        <v/>
      </c>
      <c r="G9" s="7">
        <f>IF(E9="","",F9+E9)</f>
        <v/>
      </c>
      <c r="H9" s="8">
        <f>IF(E9="","",ROUND((IF(G9&lt;=5000,G9*$E$2,IF(G9&lt;=20000,G9*$E$3+$E$4,G9*$E$5))-IF(F9&lt;=5000,F9*$E$2,IF(F9&lt;=20000,F9*$E$3+$E$4,F9*$E$5)))*$E$6,2))</f>
        <v/>
      </c>
    </row>
    <row r="10">
      <c r="A10" s="5" t="n"/>
      <c r="B10" s="6" t="n"/>
      <c r="C10" s="6" t="n"/>
      <c r="D10" s="6" t="n"/>
      <c r="E10" s="7" t="n"/>
      <c r="F10" s="7">
        <f>IF(G9="",F9,G9)</f>
        <v/>
      </c>
      <c r="G10" s="7">
        <f>IF(E10="","",F10+E10)</f>
        <v/>
      </c>
      <c r="H10" s="8">
        <f>IF(E10="","",ROUND((IF(G10&lt;=5000,G10*$E$2,IF(G10&lt;=20000,G10*$E$3+$E$4,G10*$E$5))-IF(F10&lt;=5000,F10*$E$2,IF(F10&lt;=20000,F10*$E$3+$E$4,F10*$E$5)))*$E$6,2))</f>
        <v/>
      </c>
    </row>
    <row r="11">
      <c r="A11" s="5" t="n"/>
      <c r="B11" s="6" t="n"/>
      <c r="C11" s="6" t="n"/>
      <c r="D11" s="6" t="n"/>
      <c r="E11" s="7" t="n"/>
      <c r="F11" s="7">
        <f>IF(G10="",F10,G10)</f>
        <v/>
      </c>
      <c r="G11" s="7">
        <f>IF(E11="","",F11+E11)</f>
        <v/>
      </c>
      <c r="H11" s="8">
        <f>IF(E11="","",ROUND((IF(G11&lt;=5000,G11*$E$2,IF(G11&lt;=20000,G11*$E$3+$E$4,G11*$E$5))-IF(F11&lt;=5000,F11*$E$2,IF(F11&lt;=20000,F11*$E$3+$E$4,F11*$E$5)))*$E$6,2))</f>
        <v/>
      </c>
    </row>
    <row r="12">
      <c r="A12" s="5" t="n"/>
      <c r="B12" s="6" t="n"/>
      <c r="C12" s="6" t="n"/>
      <c r="D12" s="6" t="n"/>
      <c r="E12" s="7" t="n"/>
      <c r="F12" s="7">
        <f>IF(G11="",F11,G11)</f>
        <v/>
      </c>
      <c r="G12" s="7">
        <f>IF(E12="","",F12+E12)</f>
        <v/>
      </c>
      <c r="H12" s="8">
        <f>IF(E12="","",ROUND((IF(G12&lt;=5000,G12*$E$2,IF(G12&lt;=20000,G12*$E$3+$E$4,G12*$E$5))-IF(F12&lt;=5000,F12*$E$2,IF(F12&lt;=20000,F12*$E$3+$E$4,F12*$E$5)))*$E$6,2))</f>
        <v/>
      </c>
    </row>
    <row r="13">
      <c r="A13" s="5" t="n"/>
      <c r="B13" s="6" t="n"/>
      <c r="C13" s="6" t="n"/>
      <c r="D13" s="6" t="n"/>
      <c r="E13" s="7" t="n"/>
      <c r="F13" s="7">
        <f>IF(G12="",F12,G12)</f>
        <v/>
      </c>
      <c r="G13" s="7">
        <f>IF(E13="","",F13+E13)</f>
        <v/>
      </c>
      <c r="H13" s="8">
        <f>IF(E13="","",ROUND((IF(G13&lt;=5000,G13*$E$2,IF(G13&lt;=20000,G13*$E$3+$E$4,G13*$E$5))-IF(F13&lt;=5000,F13*$E$2,IF(F13&lt;=20000,F13*$E$3+$E$4,F13*$E$5)))*$E$6,2))</f>
        <v/>
      </c>
    </row>
    <row r="14">
      <c r="A14" s="5" t="n"/>
      <c r="B14" s="6" t="n"/>
      <c r="C14" s="6" t="n"/>
      <c r="D14" s="6" t="n"/>
      <c r="E14" s="7" t="n"/>
      <c r="F14" s="7">
        <f>IF(G13="",F13,G13)</f>
        <v/>
      </c>
      <c r="G14" s="7">
        <f>IF(E14="","",F14+E14)</f>
        <v/>
      </c>
      <c r="H14" s="8">
        <f>IF(E14="","",ROUND((IF(G14&lt;=5000,G14*$E$2,IF(G14&lt;=20000,G14*$E$3+$E$4,G14*$E$5))-IF(F14&lt;=5000,F14*$E$2,IF(F14&lt;=20000,F14*$E$3+$E$4,F14*$E$5)))*$E$6,2))</f>
        <v/>
      </c>
    </row>
    <row r="15">
      <c r="A15" s="5" t="n"/>
      <c r="B15" s="6" t="n"/>
      <c r="C15" s="6" t="n"/>
      <c r="D15" s="6" t="n"/>
      <c r="E15" s="7" t="n"/>
      <c r="F15" s="7">
        <f>IF(G14="",F14,G14)</f>
        <v/>
      </c>
      <c r="G15" s="7">
        <f>IF(E15="","",F15+E15)</f>
        <v/>
      </c>
      <c r="H15" s="8">
        <f>IF(E15="","",ROUND((IF(G15&lt;=5000,G15*$E$2,IF(G15&lt;=20000,G15*$E$3+$E$4,G15*$E$5))-IF(F15&lt;=5000,F15*$E$2,IF(F15&lt;=20000,F15*$E$3+$E$4,F15*$E$5)))*$E$6,2))</f>
        <v/>
      </c>
    </row>
    <row r="16">
      <c r="A16" s="5" t="n"/>
      <c r="B16" s="6" t="n"/>
      <c r="C16" s="6" t="n"/>
      <c r="D16" s="6" t="n"/>
      <c r="E16" s="7" t="n"/>
      <c r="F16" s="7">
        <f>IF(G15="",F15,G15)</f>
        <v/>
      </c>
      <c r="G16" s="7">
        <f>IF(E16="","",F16+E16)</f>
        <v/>
      </c>
      <c r="H16" s="8">
        <f>IF(E16="","",ROUND((IF(G16&lt;=5000,G16*$E$2,IF(G16&lt;=20000,G16*$E$3+$E$4,G16*$E$5))-IF(F16&lt;=5000,F16*$E$2,IF(F16&lt;=20000,F16*$E$3+$E$4,F16*$E$5)))*$E$6,2))</f>
        <v/>
      </c>
    </row>
    <row r="17">
      <c r="A17" s="5" t="n"/>
      <c r="B17" s="6" t="n"/>
      <c r="C17" s="6" t="n"/>
      <c r="D17" s="6" t="n"/>
      <c r="E17" s="7" t="n"/>
      <c r="F17" s="7">
        <f>IF(G16="",F16,G16)</f>
        <v/>
      </c>
      <c r="G17" s="7">
        <f>IF(E17="","",F17+E17)</f>
        <v/>
      </c>
      <c r="H17" s="8">
        <f>IF(E17="","",ROUND((IF(G17&lt;=5000,G17*$E$2,IF(G17&lt;=20000,G17*$E$3+$E$4,G17*$E$5))-IF(F17&lt;=5000,F17*$E$2,IF(F17&lt;=20000,F17*$E$3+$E$4,F17*$E$5)))*$E$6,2))</f>
        <v/>
      </c>
    </row>
    <row r="18">
      <c r="A18" s="5" t="n"/>
      <c r="B18" s="6" t="n"/>
      <c r="C18" s="6" t="n"/>
      <c r="D18" s="6" t="n"/>
      <c r="E18" s="7" t="n"/>
      <c r="F18" s="7">
        <f>IF(G17="",F17,G17)</f>
        <v/>
      </c>
      <c r="G18" s="7">
        <f>IF(E18="","",F18+E18)</f>
        <v/>
      </c>
      <c r="H18" s="8">
        <f>IF(E18="","",ROUND((IF(G18&lt;=5000,G18*$E$2,IF(G18&lt;=20000,G18*$E$3+$E$4,G18*$E$5))-IF(F18&lt;=5000,F18*$E$2,IF(F18&lt;=20000,F18*$E$3+$E$4,F18*$E$5)))*$E$6,2))</f>
        <v/>
      </c>
    </row>
    <row r="19">
      <c r="A19" s="5" t="n"/>
      <c r="B19" s="6" t="n"/>
      <c r="C19" s="6" t="n"/>
      <c r="D19" s="6" t="n"/>
      <c r="E19" s="7" t="n"/>
      <c r="F19" s="7">
        <f>IF(G18="",F18,G18)</f>
        <v/>
      </c>
      <c r="G19" s="7">
        <f>IF(E19="","",F19+E19)</f>
        <v/>
      </c>
      <c r="H19" s="8">
        <f>IF(E19="","",ROUND((IF(G19&lt;=5000,G19*$E$2,IF(G19&lt;=20000,G19*$E$3+$E$4,G19*$E$5))-IF(F19&lt;=5000,F19*$E$2,IF(F19&lt;=20000,F19*$E$3+$E$4,F19*$E$5)))*$E$6,2))</f>
        <v/>
      </c>
    </row>
    <row r="20">
      <c r="A20" s="5" t="n"/>
      <c r="B20" s="6" t="n"/>
      <c r="C20" s="6" t="n"/>
      <c r="D20" s="6" t="n"/>
      <c r="E20" s="7" t="n"/>
      <c r="F20" s="7">
        <f>IF(G19="",F19,G19)</f>
        <v/>
      </c>
      <c r="G20" s="7">
        <f>IF(E20="","",F20+E20)</f>
        <v/>
      </c>
      <c r="H20" s="8">
        <f>IF(E20="","",ROUND((IF(G20&lt;=5000,G20*$E$2,IF(G20&lt;=20000,G20*$E$3+$E$4,G20*$E$5))-IF(F20&lt;=5000,F20*$E$2,IF(F20&lt;=20000,F20*$E$3+$E$4,F20*$E$5)))*$E$6,2))</f>
        <v/>
      </c>
    </row>
    <row r="21">
      <c r="A21" s="5" t="n"/>
      <c r="B21" s="6" t="n"/>
      <c r="C21" s="6" t="n"/>
      <c r="D21" s="6" t="n"/>
      <c r="E21" s="7" t="n"/>
      <c r="F21" s="7">
        <f>IF(G20="",F20,G20)</f>
        <v/>
      </c>
      <c r="G21" s="7">
        <f>IF(E21="","",F21+E21)</f>
        <v/>
      </c>
      <c r="H21" s="8">
        <f>IF(E21="","",ROUND((IF(G21&lt;=5000,G21*$E$2,IF(G21&lt;=20000,G21*$E$3+$E$4,G21*$E$5))-IF(F21&lt;=5000,F21*$E$2,IF(F21&lt;=20000,F21*$E$3+$E$4,F21*$E$5)))*$E$6,2))</f>
        <v/>
      </c>
    </row>
    <row r="22">
      <c r="A22" s="5" t="n"/>
      <c r="B22" s="6" t="n"/>
      <c r="C22" s="6" t="n"/>
      <c r="D22" s="6" t="n"/>
      <c r="E22" s="7" t="n"/>
      <c r="F22" s="7">
        <f>IF(G21="",F21,G21)</f>
        <v/>
      </c>
      <c r="G22" s="7">
        <f>IF(E22="","",F22+E22)</f>
        <v/>
      </c>
      <c r="H22" s="8">
        <f>IF(E22="","",ROUND((IF(G22&lt;=5000,G22*$E$2,IF(G22&lt;=20000,G22*$E$3+$E$4,G22*$E$5))-IF(F22&lt;=5000,F22*$E$2,IF(F22&lt;=20000,F22*$E$3+$E$4,F22*$E$5)))*$E$6,2))</f>
        <v/>
      </c>
    </row>
    <row r="23">
      <c r="A23" s="5" t="n"/>
      <c r="B23" s="6" t="n"/>
      <c r="C23" s="6" t="n"/>
      <c r="D23" s="6" t="n"/>
      <c r="E23" s="7" t="n"/>
      <c r="F23" s="7">
        <f>IF(G22="",F22,G22)</f>
        <v/>
      </c>
      <c r="G23" s="7">
        <f>IF(E23="","",F23+E23)</f>
        <v/>
      </c>
      <c r="H23" s="8">
        <f>IF(E23="","",ROUND((IF(G23&lt;=5000,G23*$E$2,IF(G23&lt;=20000,G23*$E$3+$E$4,G23*$E$5))-IF(F23&lt;=5000,F23*$E$2,IF(F23&lt;=20000,F23*$E$3+$E$4,F23*$E$5)))*$E$6,2))</f>
        <v/>
      </c>
    </row>
    <row r="24">
      <c r="A24" s="5" t="n"/>
      <c r="B24" s="6" t="n"/>
      <c r="C24" s="6" t="n"/>
      <c r="D24" s="6" t="n"/>
      <c r="E24" s="7" t="n"/>
      <c r="F24" s="7">
        <f>IF(G23="",F23,G23)</f>
        <v/>
      </c>
      <c r="G24" s="7">
        <f>IF(E24="","",F24+E24)</f>
        <v/>
      </c>
      <c r="H24" s="8">
        <f>IF(E24="","",ROUND((IF(G24&lt;=5000,G24*$E$2,IF(G24&lt;=20000,G24*$E$3+$E$4,G24*$E$5))-IF(F24&lt;=5000,F24*$E$2,IF(F24&lt;=20000,F24*$E$3+$E$4,F24*$E$5)))*$E$6,2))</f>
        <v/>
      </c>
    </row>
    <row r="25">
      <c r="A25" s="5" t="n"/>
      <c r="B25" s="6" t="n"/>
      <c r="C25" s="6" t="n"/>
      <c r="D25" s="6" t="n"/>
      <c r="E25" s="7" t="n"/>
      <c r="F25" s="7">
        <f>IF(G24="",F24,G24)</f>
        <v/>
      </c>
      <c r="G25" s="7">
        <f>IF(E25="","",F25+E25)</f>
        <v/>
      </c>
      <c r="H25" s="8">
        <f>IF(E25="","",ROUND((IF(G25&lt;=5000,G25*$E$2,IF(G25&lt;=20000,G25*$E$3+$E$4,G25*$E$5))-IF(F25&lt;=5000,F25*$E$2,IF(F25&lt;=20000,F25*$E$3+$E$4,F25*$E$5)))*$E$6,2))</f>
        <v/>
      </c>
    </row>
    <row r="26">
      <c r="A26" s="5" t="n"/>
      <c r="B26" s="6" t="n"/>
      <c r="C26" s="6" t="n"/>
      <c r="D26" s="6" t="n"/>
      <c r="E26" s="7" t="n"/>
      <c r="F26" s="7">
        <f>IF(G25="",F25,G25)</f>
        <v/>
      </c>
      <c r="G26" s="7">
        <f>IF(E26="","",F26+E26)</f>
        <v/>
      </c>
      <c r="H26" s="8">
        <f>IF(E26="","",ROUND((IF(G26&lt;=5000,G26*$E$2,IF(G26&lt;=20000,G26*$E$3+$E$4,G26*$E$5))-IF(F26&lt;=5000,F26*$E$2,IF(F26&lt;=20000,F26*$E$3+$E$4,F26*$E$5)))*$E$6,2))</f>
        <v/>
      </c>
    </row>
    <row r="27">
      <c r="A27" s="5" t="n"/>
      <c r="B27" s="6" t="n"/>
      <c r="C27" s="6" t="n"/>
      <c r="D27" s="6" t="n"/>
      <c r="E27" s="7" t="n"/>
      <c r="F27" s="7">
        <f>IF(G26="",F26,G26)</f>
        <v/>
      </c>
      <c r="G27" s="7">
        <f>IF(E27="","",F27+E27)</f>
        <v/>
      </c>
      <c r="H27" s="8">
        <f>IF(E27="","",ROUND((IF(G27&lt;=5000,G27*$E$2,IF(G27&lt;=20000,G27*$E$3+$E$4,G27*$E$5))-IF(F27&lt;=5000,F27*$E$2,IF(F27&lt;=20000,F27*$E$3+$E$4,F27*$E$5)))*$E$6,2))</f>
        <v/>
      </c>
    </row>
    <row r="28">
      <c r="A28" s="5" t="n"/>
      <c r="B28" s="6" t="n"/>
      <c r="C28" s="6" t="n"/>
      <c r="D28" s="6" t="n"/>
      <c r="E28" s="7" t="n"/>
      <c r="F28" s="7">
        <f>IF(G27="",F27,G27)</f>
        <v/>
      </c>
      <c r="G28" s="7">
        <f>IF(E28="","",F28+E28)</f>
        <v/>
      </c>
      <c r="H28" s="8">
        <f>IF(E28="","",ROUND((IF(G28&lt;=5000,G28*$E$2,IF(G28&lt;=20000,G28*$E$3+$E$4,G28*$E$5))-IF(F28&lt;=5000,F28*$E$2,IF(F28&lt;=20000,F28*$E$3+$E$4,F28*$E$5)))*$E$6,2))</f>
        <v/>
      </c>
    </row>
    <row r="29">
      <c r="A29" s="5" t="n"/>
      <c r="B29" s="6" t="n"/>
      <c r="C29" s="6" t="n"/>
      <c r="D29" s="6" t="n"/>
      <c r="E29" s="7" t="n"/>
      <c r="F29" s="7">
        <f>IF(G28="",F28,G28)</f>
        <v/>
      </c>
      <c r="G29" s="7">
        <f>IF(E29="","",F29+E29)</f>
        <v/>
      </c>
      <c r="H29" s="8">
        <f>IF(E29="","",ROUND((IF(G29&lt;=5000,G29*$E$2,IF(G29&lt;=20000,G29*$E$3+$E$4,G29*$E$5))-IF(F29&lt;=5000,F29*$E$2,IF(F29&lt;=20000,F29*$E$3+$E$4,F29*$E$5)))*$E$6,2))</f>
        <v/>
      </c>
    </row>
    <row r="30">
      <c r="A30" s="5" t="n"/>
      <c r="B30" s="6" t="n"/>
      <c r="C30" s="6" t="n"/>
      <c r="D30" s="6" t="n"/>
      <c r="E30" s="7" t="n"/>
      <c r="F30" s="7">
        <f>IF(G29="",F29,G29)</f>
        <v/>
      </c>
      <c r="G30" s="7">
        <f>IF(E30="","",F30+E30)</f>
        <v/>
      </c>
      <c r="H30" s="8">
        <f>IF(E30="","",ROUND((IF(G30&lt;=5000,G30*$E$2,IF(G30&lt;=20000,G30*$E$3+$E$4,G30*$E$5))-IF(F30&lt;=5000,F30*$E$2,IF(F30&lt;=20000,F30*$E$3+$E$4,F30*$E$5)))*$E$6,2))</f>
        <v/>
      </c>
    </row>
    <row r="31">
      <c r="A31" s="5" t="n"/>
      <c r="B31" s="6" t="n"/>
      <c r="C31" s="6" t="n"/>
      <c r="D31" s="6" t="n"/>
      <c r="E31" s="7" t="n"/>
      <c r="F31" s="7">
        <f>IF(G30="",F30,G30)</f>
        <v/>
      </c>
      <c r="G31" s="7">
        <f>IF(E31="","",F31+E31)</f>
        <v/>
      </c>
      <c r="H31" s="8">
        <f>IF(E31="","",ROUND((IF(G31&lt;=5000,G31*$E$2,IF(G31&lt;=20000,G31*$E$3+$E$4,G31*$E$5))-IF(F31&lt;=5000,F31*$E$2,IF(F31&lt;=20000,F31*$E$3+$E$4,F31*$E$5)))*$E$6,2))</f>
        <v/>
      </c>
    </row>
    <row r="32">
      <c r="A32" s="5" t="n"/>
      <c r="B32" s="6" t="n"/>
      <c r="C32" s="6" t="n"/>
      <c r="D32" s="6" t="n"/>
      <c r="E32" s="7" t="n"/>
      <c r="F32" s="7">
        <f>IF(G31="",F31,G31)</f>
        <v/>
      </c>
      <c r="G32" s="7">
        <f>IF(E32="","",F32+E32)</f>
        <v/>
      </c>
      <c r="H32" s="8">
        <f>IF(E32="","",ROUND((IF(G32&lt;=5000,G32*$E$2,IF(G32&lt;=20000,G32*$E$3+$E$4,G32*$E$5))-IF(F32&lt;=5000,F32*$E$2,IF(F32&lt;=20000,F32*$E$3+$E$4,F32*$E$5)))*$E$6,2))</f>
        <v/>
      </c>
    </row>
    <row r="33">
      <c r="A33" s="5" t="n"/>
      <c r="B33" s="6" t="n"/>
      <c r="C33" s="6" t="n"/>
      <c r="D33" s="6" t="n"/>
      <c r="E33" s="7" t="n"/>
      <c r="F33" s="7">
        <f>IF(G32="",F32,G32)</f>
        <v/>
      </c>
      <c r="G33" s="7">
        <f>IF(E33="","",F33+E33)</f>
        <v/>
      </c>
      <c r="H33" s="8">
        <f>IF(E33="","",ROUND((IF(G33&lt;=5000,G33*$E$2,IF(G33&lt;=20000,G33*$E$3+$E$4,G33*$E$5))-IF(F33&lt;=5000,F33*$E$2,IF(F33&lt;=20000,F33*$E$3+$E$4,F33*$E$5)))*$E$6,2))</f>
        <v/>
      </c>
    </row>
    <row r="34">
      <c r="A34" s="5" t="n"/>
      <c r="B34" s="6" t="n"/>
      <c r="C34" s="6" t="n"/>
      <c r="D34" s="6" t="n"/>
      <c r="E34" s="7" t="n"/>
      <c r="F34" s="7">
        <f>IF(G33="",F33,G33)</f>
        <v/>
      </c>
      <c r="G34" s="7">
        <f>IF(E34="","",F34+E34)</f>
        <v/>
      </c>
      <c r="H34" s="8">
        <f>IF(E34="","",ROUND((IF(G34&lt;=5000,G34*$E$2,IF(G34&lt;=20000,G34*$E$3+$E$4,G34*$E$5))-IF(F34&lt;=5000,F34*$E$2,IF(F34&lt;=20000,F34*$E$3+$E$4,F34*$E$5)))*$E$6,2))</f>
        <v/>
      </c>
    </row>
    <row r="35">
      <c r="A35" s="5" t="n"/>
      <c r="B35" s="6" t="n"/>
      <c r="C35" s="6" t="n"/>
      <c r="D35" s="6" t="n"/>
      <c r="E35" s="7" t="n"/>
      <c r="F35" s="7">
        <f>IF(G34="",F34,G34)</f>
        <v/>
      </c>
      <c r="G35" s="7">
        <f>IF(E35="","",F35+E35)</f>
        <v/>
      </c>
      <c r="H35" s="8">
        <f>IF(E35="","",ROUND((IF(G35&lt;=5000,G35*$E$2,IF(G35&lt;=20000,G35*$E$3+$E$4,G35*$E$5))-IF(F35&lt;=5000,F35*$E$2,IF(F35&lt;=20000,F35*$E$3+$E$4,F35*$E$5)))*$E$6,2))</f>
        <v/>
      </c>
    </row>
    <row r="36">
      <c r="A36" s="5" t="n"/>
      <c r="B36" s="6" t="n"/>
      <c r="C36" s="6" t="n"/>
      <c r="D36" s="6" t="n"/>
      <c r="E36" s="7" t="n"/>
      <c r="F36" s="7">
        <f>IF(G35="",F35,G35)</f>
        <v/>
      </c>
      <c r="G36" s="7">
        <f>IF(E36="","",F36+E36)</f>
        <v/>
      </c>
      <c r="H36" s="8">
        <f>IF(E36="","",ROUND((IF(G36&lt;=5000,G36*$E$2,IF(G36&lt;=20000,G36*$E$3+$E$4,G36*$E$5))-IF(F36&lt;=5000,F36*$E$2,IF(F36&lt;=20000,F36*$E$3+$E$4,F36*$E$5)))*$E$6,2))</f>
        <v/>
      </c>
    </row>
    <row r="37">
      <c r="A37" s="5" t="n"/>
      <c r="B37" s="6" t="n"/>
      <c r="C37" s="6" t="n"/>
      <c r="D37" s="6" t="n"/>
      <c r="E37" s="7" t="n"/>
      <c r="F37" s="7">
        <f>IF(G36="",F36,G36)</f>
        <v/>
      </c>
      <c r="G37" s="7">
        <f>IF(E37="","",F37+E37)</f>
        <v/>
      </c>
      <c r="H37" s="8">
        <f>IF(E37="","",ROUND((IF(G37&lt;=5000,G37*$E$2,IF(G37&lt;=20000,G37*$E$3+$E$4,G37*$E$5))-IF(F37&lt;=5000,F37*$E$2,IF(F37&lt;=20000,F37*$E$3+$E$4,F37*$E$5)))*$E$6,2))</f>
        <v/>
      </c>
    </row>
    <row r="38">
      <c r="A38" s="5" t="n"/>
      <c r="B38" s="6" t="n"/>
      <c r="C38" s="6" t="n"/>
      <c r="D38" s="6" t="n"/>
      <c r="E38" s="7" t="n"/>
      <c r="F38" s="7">
        <f>IF(G37="",F37,G37)</f>
        <v/>
      </c>
      <c r="G38" s="7">
        <f>IF(E38="","",F38+E38)</f>
        <v/>
      </c>
      <c r="H38" s="8">
        <f>IF(E38="","",ROUND((IF(G38&lt;=5000,G38*$E$2,IF(G38&lt;=20000,G38*$E$3+$E$4,G38*$E$5))-IF(F38&lt;=5000,F38*$E$2,IF(F38&lt;=20000,F38*$E$3+$E$4,F38*$E$5)))*$E$6,2))</f>
        <v/>
      </c>
    </row>
    <row r="39">
      <c r="A39" s="5" t="n"/>
      <c r="B39" s="6" t="n"/>
      <c r="C39" s="6" t="n"/>
      <c r="D39" s="6" t="n"/>
      <c r="E39" s="7" t="n"/>
      <c r="F39" s="7">
        <f>IF(G38="",F38,G38)</f>
        <v/>
      </c>
      <c r="G39" s="7">
        <f>IF(E39="","",F39+E39)</f>
        <v/>
      </c>
      <c r="H39" s="8">
        <f>IF(E39="","",ROUND((IF(G39&lt;=5000,G39*$E$2,IF(G39&lt;=20000,G39*$E$3+$E$4,G39*$E$5))-IF(F39&lt;=5000,F39*$E$2,IF(F39&lt;=20000,F39*$E$3+$E$4,F39*$E$5)))*$E$6,2))</f>
        <v/>
      </c>
    </row>
    <row r="40">
      <c r="A40" s="5" t="n"/>
      <c r="B40" s="6" t="n"/>
      <c r="C40" s="6" t="n"/>
      <c r="D40" s="6" t="n"/>
      <c r="E40" s="7" t="n"/>
      <c r="F40" s="7">
        <f>IF(G39="",F39,G39)</f>
        <v/>
      </c>
      <c r="G40" s="7">
        <f>IF(E40="","",F40+E40)</f>
        <v/>
      </c>
      <c r="H40" s="8">
        <f>IF(E40="","",ROUND((IF(G40&lt;=5000,G40*$E$2,IF(G40&lt;=20000,G40*$E$3+$E$4,G40*$E$5))-IF(F40&lt;=5000,F40*$E$2,IF(F40&lt;=20000,F40*$E$3+$E$4,F40*$E$5)))*$E$6,2))</f>
        <v/>
      </c>
    </row>
    <row r="41">
      <c r="A41" s="5" t="n"/>
      <c r="B41" s="6" t="n"/>
      <c r="C41" s="6" t="n"/>
      <c r="D41" s="6" t="n"/>
      <c r="E41" s="7" t="n"/>
      <c r="F41" s="7">
        <f>IF(G40="",F40,G40)</f>
        <v/>
      </c>
      <c r="G41" s="7">
        <f>IF(E41="","",F41+E41)</f>
        <v/>
      </c>
      <c r="H41" s="8">
        <f>IF(E41="","",ROUND((IF(G41&lt;=5000,G41*$E$2,IF(G41&lt;=20000,G41*$E$3+$E$4,G41*$E$5))-IF(F41&lt;=5000,F41*$E$2,IF(F41&lt;=20000,F41*$E$3+$E$4,F41*$E$5)))*$E$6,2))</f>
        <v/>
      </c>
    </row>
    <row r="42">
      <c r="A42" s="5" t="n"/>
      <c r="B42" s="6" t="n"/>
      <c r="C42" s="6" t="n"/>
      <c r="D42" s="6" t="n"/>
      <c r="E42" s="7" t="n"/>
      <c r="F42" s="7">
        <f>IF(G41="",F41,G41)</f>
        <v/>
      </c>
      <c r="G42" s="7">
        <f>IF(E42="","",F42+E42)</f>
        <v/>
      </c>
      <c r="H42" s="8">
        <f>IF(E42="","",ROUND((IF(G42&lt;=5000,G42*$E$2,IF(G42&lt;=20000,G42*$E$3+$E$4,G42*$E$5))-IF(F42&lt;=5000,F42*$E$2,IF(F42&lt;=20000,F42*$E$3+$E$4,F42*$E$5)))*$E$6,2))</f>
        <v/>
      </c>
    </row>
    <row r="43">
      <c r="A43" s="5" t="n"/>
      <c r="B43" s="6" t="n"/>
      <c r="C43" s="6" t="n"/>
      <c r="D43" s="6" t="n"/>
      <c r="E43" s="7" t="n"/>
      <c r="F43" s="7">
        <f>IF(G42="",F42,G42)</f>
        <v/>
      </c>
      <c r="G43" s="7">
        <f>IF(E43="","",F43+E43)</f>
        <v/>
      </c>
      <c r="H43" s="8">
        <f>IF(E43="","",ROUND((IF(G43&lt;=5000,G43*$E$2,IF(G43&lt;=20000,G43*$E$3+$E$4,G43*$E$5))-IF(F43&lt;=5000,F43*$E$2,IF(F43&lt;=20000,F43*$E$3+$E$4,F43*$E$5)))*$E$6,2))</f>
        <v/>
      </c>
    </row>
    <row r="44">
      <c r="A44" s="5" t="n"/>
      <c r="B44" s="6" t="n"/>
      <c r="C44" s="6" t="n"/>
      <c r="D44" s="6" t="n"/>
      <c r="E44" s="7" t="n"/>
      <c r="F44" s="7">
        <f>IF(G43="",F43,G43)</f>
        <v/>
      </c>
      <c r="G44" s="7">
        <f>IF(E44="","",F44+E44)</f>
        <v/>
      </c>
      <c r="H44" s="8">
        <f>IF(E44="","",ROUND((IF(G44&lt;=5000,G44*$E$2,IF(G44&lt;=20000,G44*$E$3+$E$4,G44*$E$5))-IF(F44&lt;=5000,F44*$E$2,IF(F44&lt;=20000,F44*$E$3+$E$4,F44*$E$5)))*$E$6,2))</f>
        <v/>
      </c>
    </row>
    <row r="45">
      <c r="A45" s="5" t="n"/>
      <c r="B45" s="6" t="n"/>
      <c r="C45" s="6" t="n"/>
      <c r="D45" s="6" t="n"/>
      <c r="E45" s="7" t="n"/>
      <c r="F45" s="7">
        <f>IF(G44="",F44,G44)</f>
        <v/>
      </c>
      <c r="G45" s="7">
        <f>IF(E45="","",F45+E45)</f>
        <v/>
      </c>
      <c r="H45" s="8">
        <f>IF(E45="","",ROUND((IF(G45&lt;=5000,G45*$E$2,IF(G45&lt;=20000,G45*$E$3+$E$4,G45*$E$5))-IF(F45&lt;=5000,F45*$E$2,IF(F45&lt;=20000,F45*$E$3+$E$4,F45*$E$5)))*$E$6,2))</f>
        <v/>
      </c>
    </row>
    <row r="46">
      <c r="A46" s="5" t="n"/>
      <c r="B46" s="6" t="n"/>
      <c r="C46" s="6" t="n"/>
      <c r="D46" s="6" t="n"/>
      <c r="E46" s="7" t="n"/>
      <c r="F46" s="7">
        <f>IF(G45="",F45,G45)</f>
        <v/>
      </c>
      <c r="G46" s="7">
        <f>IF(E46="","",F46+E46)</f>
        <v/>
      </c>
      <c r="H46" s="8">
        <f>IF(E46="","",ROUND((IF(G46&lt;=5000,G46*$E$2,IF(G46&lt;=20000,G46*$E$3+$E$4,G46*$E$5))-IF(F46&lt;=5000,F46*$E$2,IF(F46&lt;=20000,F46*$E$3+$E$4,F46*$E$5)))*$E$6,2))</f>
        <v/>
      </c>
    </row>
    <row r="47">
      <c r="A47" s="5" t="n"/>
      <c r="B47" s="6" t="n"/>
      <c r="C47" s="6" t="n"/>
      <c r="D47" s="6" t="n"/>
      <c r="E47" s="7" t="n"/>
      <c r="F47" s="7">
        <f>IF(G46="",F46,G46)</f>
        <v/>
      </c>
      <c r="G47" s="7">
        <f>IF(E47="","",F47+E47)</f>
        <v/>
      </c>
      <c r="H47" s="8">
        <f>IF(E47="","",ROUND((IF(G47&lt;=5000,G47*$E$2,IF(G47&lt;=20000,G47*$E$3+$E$4,G47*$E$5))-IF(F47&lt;=5000,F47*$E$2,IF(F47&lt;=20000,F47*$E$3+$E$4,F47*$E$5)))*$E$6,2))</f>
        <v/>
      </c>
    </row>
    <row r="48">
      <c r="A48" s="5" t="n"/>
      <c r="B48" s="6" t="n"/>
      <c r="C48" s="6" t="n"/>
      <c r="D48" s="6" t="n"/>
      <c r="E48" s="7" t="n"/>
      <c r="F48" s="7">
        <f>IF(G47="",F47,G47)</f>
        <v/>
      </c>
      <c r="G48" s="7">
        <f>IF(E48="","",F48+E48)</f>
        <v/>
      </c>
      <c r="H48" s="8">
        <f>IF(E48="","",ROUND((IF(G48&lt;=5000,G48*$E$2,IF(G48&lt;=20000,G48*$E$3+$E$4,G48*$E$5))-IF(F48&lt;=5000,F48*$E$2,IF(F48&lt;=20000,F48*$E$3+$E$4,F48*$E$5)))*$E$6,2))</f>
        <v/>
      </c>
    </row>
    <row r="49">
      <c r="A49" s="5" t="n"/>
      <c r="B49" s="6" t="n"/>
      <c r="C49" s="6" t="n"/>
      <c r="D49" s="6" t="n"/>
      <c r="E49" s="7" t="n"/>
      <c r="F49" s="7">
        <f>IF(G48="",F48,G48)</f>
        <v/>
      </c>
      <c r="G49" s="7">
        <f>IF(E49="","",F49+E49)</f>
        <v/>
      </c>
      <c r="H49" s="8">
        <f>IF(E49="","",ROUND((IF(G49&lt;=5000,G49*$E$2,IF(G49&lt;=20000,G49*$E$3+$E$4,G49*$E$5))-IF(F49&lt;=5000,F49*$E$2,IF(F49&lt;=20000,F49*$E$3+$E$4,F49*$E$5)))*$E$6,2))</f>
        <v/>
      </c>
    </row>
    <row r="50">
      <c r="A50" s="5" t="n"/>
      <c r="B50" s="6" t="n"/>
      <c r="C50" s="6" t="n"/>
      <c r="D50" s="6" t="n"/>
      <c r="E50" s="7" t="n"/>
      <c r="F50" s="7">
        <f>IF(G49="",F49,G49)</f>
        <v/>
      </c>
      <c r="G50" s="7">
        <f>IF(E50="","",F50+E50)</f>
        <v/>
      </c>
      <c r="H50" s="8">
        <f>IF(E50="","",ROUND((IF(G50&lt;=5000,G50*$E$2,IF(G50&lt;=20000,G50*$E$3+$E$4,G50*$E$5))-IF(F50&lt;=5000,F50*$E$2,IF(F50&lt;=20000,F50*$E$3+$E$4,F50*$E$5)))*$E$6,2))</f>
        <v/>
      </c>
    </row>
    <row r="51">
      <c r="A51" s="5" t="n"/>
      <c r="B51" s="6" t="n"/>
      <c r="C51" s="6" t="n"/>
      <c r="D51" s="6" t="n"/>
      <c r="E51" s="7" t="n"/>
      <c r="F51" s="7">
        <f>IF(G50="",F50,G50)</f>
        <v/>
      </c>
      <c r="G51" s="7">
        <f>IF(E51="","",F51+E51)</f>
        <v/>
      </c>
      <c r="H51" s="8">
        <f>IF(E51="","",ROUND((IF(G51&lt;=5000,G51*$E$2,IF(G51&lt;=20000,G51*$E$3+$E$4,G51*$E$5))-IF(F51&lt;=5000,F51*$E$2,IF(F51&lt;=20000,F51*$E$3+$E$4,F51*$E$5)))*$E$6,2))</f>
        <v/>
      </c>
    </row>
    <row r="52">
      <c r="A52" s="5" t="n"/>
      <c r="B52" s="6" t="n"/>
      <c r="C52" s="6" t="n"/>
      <c r="D52" s="6" t="n"/>
      <c r="E52" s="7" t="n"/>
      <c r="F52" s="7">
        <f>IF(G51="",F51,G51)</f>
        <v/>
      </c>
      <c r="G52" s="7">
        <f>IF(E52="","",F52+E52)</f>
        <v/>
      </c>
      <c r="H52" s="8">
        <f>IF(E52="","",ROUND((IF(G52&lt;=5000,G52*$E$2,IF(G52&lt;=20000,G52*$E$3+$E$4,G52*$E$5))-IF(F52&lt;=5000,F52*$E$2,IF(F52&lt;=20000,F52*$E$3+$E$4,F52*$E$5)))*$E$6,2))</f>
        <v/>
      </c>
    </row>
    <row r="53">
      <c r="A53" s="5" t="n"/>
      <c r="B53" s="6" t="n"/>
      <c r="C53" s="6" t="n"/>
      <c r="D53" s="6" t="n"/>
      <c r="E53" s="7" t="n"/>
      <c r="F53" s="7">
        <f>IF(G52="",F52,G52)</f>
        <v/>
      </c>
      <c r="G53" s="7">
        <f>IF(E53="","",F53+E53)</f>
        <v/>
      </c>
      <c r="H53" s="8">
        <f>IF(E53="","",ROUND((IF(G53&lt;=5000,G53*$E$2,IF(G53&lt;=20000,G53*$E$3+$E$4,G53*$E$5))-IF(F53&lt;=5000,F53*$E$2,IF(F53&lt;=20000,F53*$E$3+$E$4,F53*$E$5)))*$E$6,2))</f>
        <v/>
      </c>
    </row>
    <row r="54">
      <c r="A54" s="5" t="n"/>
      <c r="B54" s="6" t="n"/>
      <c r="C54" s="6" t="n"/>
      <c r="D54" s="6" t="n"/>
      <c r="E54" s="7" t="n"/>
      <c r="F54" s="7">
        <f>IF(G53="",F53,G53)</f>
        <v/>
      </c>
      <c r="G54" s="7">
        <f>IF(E54="","",F54+E54)</f>
        <v/>
      </c>
      <c r="H54" s="8">
        <f>IF(E54="","",ROUND((IF(G54&lt;=5000,G54*$E$2,IF(G54&lt;=20000,G54*$E$3+$E$4,G54*$E$5))-IF(F54&lt;=5000,F54*$E$2,IF(F54&lt;=20000,F54*$E$3+$E$4,F54*$E$5)))*$E$6,2))</f>
        <v/>
      </c>
    </row>
    <row r="55">
      <c r="A55" s="5" t="n"/>
      <c r="B55" s="6" t="n"/>
      <c r="C55" s="6" t="n"/>
      <c r="D55" s="6" t="n"/>
      <c r="E55" s="7" t="n"/>
      <c r="F55" s="7">
        <f>IF(G54="",F54,G54)</f>
        <v/>
      </c>
      <c r="G55" s="7">
        <f>IF(E55="","",F55+E55)</f>
        <v/>
      </c>
      <c r="H55" s="8">
        <f>IF(E55="","",ROUND((IF(G55&lt;=5000,G55*$E$2,IF(G55&lt;=20000,G55*$E$3+$E$4,G55*$E$5))-IF(F55&lt;=5000,F55*$E$2,IF(F55&lt;=20000,F55*$E$3+$E$4,F55*$E$5)))*$E$6,2))</f>
        <v/>
      </c>
    </row>
    <row r="56">
      <c r="A56" s="5" t="n"/>
      <c r="B56" s="6" t="n"/>
      <c r="C56" s="6" t="n"/>
      <c r="D56" s="6" t="n"/>
      <c r="E56" s="7" t="n"/>
      <c r="F56" s="7">
        <f>IF(G55="",F55,G55)</f>
        <v/>
      </c>
      <c r="G56" s="7">
        <f>IF(E56="","",F56+E56)</f>
        <v/>
      </c>
      <c r="H56" s="8">
        <f>IF(E56="","",ROUND((IF(G56&lt;=5000,G56*$E$2,IF(G56&lt;=20000,G56*$E$3+$E$4,G56*$E$5))-IF(F56&lt;=5000,F56*$E$2,IF(F56&lt;=20000,F56*$E$3+$E$4,F56*$E$5)))*$E$6,2))</f>
        <v/>
      </c>
    </row>
    <row r="57">
      <c r="A57" s="5" t="n"/>
      <c r="B57" s="6" t="n"/>
      <c r="C57" s="6" t="n"/>
      <c r="D57" s="6" t="n"/>
      <c r="E57" s="7" t="n"/>
      <c r="F57" s="7">
        <f>IF(G56="",F56,G56)</f>
        <v/>
      </c>
      <c r="G57" s="7">
        <f>IF(E57="","",F57+E57)</f>
        <v/>
      </c>
      <c r="H57" s="8">
        <f>IF(E57="","",ROUND((IF(G57&lt;=5000,G57*$E$2,IF(G57&lt;=20000,G57*$E$3+$E$4,G57*$E$5))-IF(F57&lt;=5000,F57*$E$2,IF(F57&lt;=20000,F57*$E$3+$E$4,F57*$E$5)))*$E$6,2))</f>
        <v/>
      </c>
    </row>
    <row r="58">
      <c r="A58" s="5" t="n"/>
      <c r="B58" s="6" t="n"/>
      <c r="C58" s="6" t="n"/>
      <c r="D58" s="6" t="n"/>
      <c r="E58" s="7" t="n"/>
      <c r="F58" s="7">
        <f>IF(G57="",F57,G57)</f>
        <v/>
      </c>
      <c r="G58" s="7">
        <f>IF(E58="","",F58+E58)</f>
        <v/>
      </c>
      <c r="H58" s="8">
        <f>IF(E58="","",ROUND((IF(G58&lt;=5000,G58*$E$2,IF(G58&lt;=20000,G58*$E$3+$E$4,G58*$E$5))-IF(F58&lt;=5000,F58*$E$2,IF(F58&lt;=20000,F58*$E$3+$E$4,F58*$E$5)))*$E$6,2))</f>
        <v/>
      </c>
    </row>
    <row r="60">
      <c r="A60" t="inlineStr">
        <is>
          <t>L'indemnité d'une ligne est la différence entre le montant du barème au cumul après et au cumul avant, arrondie au centime. Saisissez les lignes dans l'ordre des dates.</t>
        </is>
      </c>
    </row>
    <row r="61">
      <c r="A61" t="inlineStr">
        <is>
          <t>Barème : onglet Barème. Un modèle ne remplace pas l'avis de votre expert-comptable. Modèle publié par Défrai, le 5 octobre 2026.</t>
        </is>
      </c>
    </row>
  </sheetData>
  <dataValidations count="2">
    <dataValidation sqref="B3" showDropDown="0" showInputMessage="0" showErrorMessage="0" allowBlank="0" type="list">
      <formula1>"3,4,5,6,7"</formula1>
    </dataValidation>
    <dataValidation sqref="B4" showDropDown="0" showInputMessage="0" showErrorMessage="0" allowBlank="0" type="list">
      <formula1>"Oui,Non"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4" customWidth="1" min="3" max="3"/>
    <col width="26" customWidth="1" min="4" max="4"/>
    <col width="24" customWidth="1" min="5" max="5"/>
  </cols>
  <sheetData>
    <row r="1">
      <c r="A1" s="4" t="inlineStr">
        <is>
          <t>Puissance fiscale (CV)</t>
        </is>
      </c>
      <c r="B1" s="4" t="inlineStr">
        <is>
          <t>Taux jusqu'à 5 000 km</t>
        </is>
      </c>
      <c r="C1" s="4" t="inlineStr">
        <is>
          <t>Taux de 5 001 à 20 000 km</t>
        </is>
      </c>
      <c r="D1" s="4" t="inlineStr">
        <is>
          <t>Constante de la 2e tranche (€)</t>
        </is>
      </c>
      <c r="E1" s="4" t="inlineStr">
        <is>
          <t>Taux au-delà de 20 000 km</t>
        </is>
      </c>
    </row>
    <row r="2">
      <c r="A2" t="n">
        <v>3</v>
      </c>
      <c r="B2" t="n">
        <v>0.529</v>
      </c>
      <c r="C2" t="n">
        <v>0.316</v>
      </c>
      <c r="D2" t="n">
        <v>1065</v>
      </c>
      <c r="E2" t="n">
        <v>0.37</v>
      </c>
    </row>
    <row r="3">
      <c r="A3" t="n">
        <v>4</v>
      </c>
      <c r="B3" t="n">
        <v>0.606</v>
      </c>
      <c r="C3" t="n">
        <v>0.34</v>
      </c>
      <c r="D3" t="n">
        <v>1330</v>
      </c>
      <c r="E3" t="n">
        <v>0.407</v>
      </c>
    </row>
    <row r="4">
      <c r="A4" t="n">
        <v>5</v>
      </c>
      <c r="B4" t="n">
        <v>0.636</v>
      </c>
      <c r="C4" t="n">
        <v>0.357</v>
      </c>
      <c r="D4" t="n">
        <v>1395</v>
      </c>
      <c r="E4" t="n">
        <v>0.427</v>
      </c>
    </row>
    <row r="5">
      <c r="A5" t="n">
        <v>6</v>
      </c>
      <c r="B5" t="n">
        <v>0.665</v>
      </c>
      <c r="C5" t="n">
        <v>0.374</v>
      </c>
      <c r="D5" t="n">
        <v>1457</v>
      </c>
      <c r="E5" t="n">
        <v>0.447</v>
      </c>
    </row>
    <row r="6">
      <c r="A6" t="n">
        <v>7</v>
      </c>
      <c r="B6" t="n">
        <v>0.697</v>
      </c>
      <c r="C6" t="n">
        <v>0.394</v>
      </c>
      <c r="D6" t="n">
        <v>1515</v>
      </c>
      <c r="E6" t="n">
        <v>0.47</v>
      </c>
    </row>
    <row r="8">
      <c r="A8" t="inlineStr">
        <is>
          <t>Barème kilométrique voiture 2026 : BOFiP BOI-BAREME-000001 (version du 20 juillet 2023), reconduit par la brochure pratique 2026 de la DGFiP.</t>
        </is>
      </c>
    </row>
    <row r="9">
      <c r="A9" t="inlineStr">
        <is>
          <t>7 correspond à 7 CV et plus ; 3 correspond à 3 CV et moins. Voiture 100 % électrique : montant multiplié par 1,2.</t>
        </is>
      </c>
    </row>
    <row r="10">
      <c r="A10" t="inlineStr">
        <is>
          <t>Source : https://bofip.impots.gouv.fr/bofip/2185-PGP.html/identifiant=BOI-BAREME-000001-20230720</t>
        </is>
      </c>
    </row>
    <row r="11">
      <c r="A11" t="inlineStr">
        <is>
          <t>Modèle publié par Défrai le 5 octobre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2026-10-05T16:57:12Z</dcterms:created>
  <dcterms:modified xsi:type="dcterms:W3CDTF">2026-10-05T16:57:20Z</dcterms:modified>
</cp:coreProperties>
</file>